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'Sheet1'!$B$2:$G$20</definedName>
  </definedNames>
  <calcPr fullCalcOnLoad="1"/>
</workbook>
</file>

<file path=xl/sharedStrings.xml><?xml version="1.0" encoding="utf-8"?>
<sst xmlns="http://schemas.openxmlformats.org/spreadsheetml/2006/main" count="25" uniqueCount="24">
  <si>
    <t>Compensation</t>
  </si>
  <si>
    <t>Social Security</t>
  </si>
  <si>
    <t>Medicare</t>
  </si>
  <si>
    <t>MOSERS</t>
  </si>
  <si>
    <t>Medical Insurance</t>
  </si>
  <si>
    <t>Dental Insurance</t>
  </si>
  <si>
    <t>Life Insurance</t>
  </si>
  <si>
    <t>LTD</t>
  </si>
  <si>
    <t>Total Benefits</t>
  </si>
  <si>
    <t>Total Compensation &amp; Benefits</t>
  </si>
  <si>
    <t>AD &amp; D</t>
  </si>
  <si>
    <t xml:space="preserve">% of Salary  </t>
  </si>
  <si>
    <t>% of Salary</t>
  </si>
  <si>
    <t>Per Month - 12 Months</t>
  </si>
  <si>
    <t>$.17 per $100</t>
  </si>
  <si>
    <t>$.02 per $1,000 per month</t>
  </si>
  <si>
    <t>Title of Position:</t>
  </si>
  <si>
    <t xml:space="preserve"> </t>
  </si>
  <si>
    <t>Missouri State University</t>
  </si>
  <si>
    <t>Budget Worksheets - FYE June 30, 2007</t>
  </si>
  <si>
    <t xml:space="preserve">New Position Request Form </t>
  </si>
  <si>
    <t>Staff - MOSER'S Employment</t>
  </si>
  <si>
    <t>$.11 per $1,000 per month - $50,000 min</t>
  </si>
  <si>
    <t>% of Salary to $94,200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</si>
</sst>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</numFmts>
  <fonts count="12">
    <font>
      <sz val="10"/>
      <name val="Times New Roman"/>
      <family val="0"/>
    </font>
    <font>
      <sz val="8"/>
      <name val="Times New Roman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u val="doubleAccounting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7" fillId="0" borderId="0" xfId="15" applyFont="1" applyAlignment="1">
      <alignment horizontal="center"/>
    </xf>
    <xf numFmtId="44" fontId="6" fillId="0" borderId="0" xfId="17" applyFont="1" applyFill="1" applyAlignment="1" applyProtection="1">
      <alignment/>
      <protection/>
    </xf>
    <xf numFmtId="43" fontId="6" fillId="0" borderId="0" xfId="15" applyFont="1" applyAlignment="1">
      <alignment/>
    </xf>
    <xf numFmtId="43" fontId="7" fillId="0" borderId="0" xfId="0" applyNumberFormat="1" applyFont="1" applyAlignment="1">
      <alignment/>
    </xf>
    <xf numFmtId="44" fontId="8" fillId="0" borderId="0" xfId="17" applyFont="1" applyAlignment="1">
      <alignment/>
    </xf>
    <xf numFmtId="44" fontId="5" fillId="2" borderId="0" xfId="17" applyNumberFormat="1" applyFont="1" applyFill="1" applyAlignment="1" applyProtection="1">
      <alignment/>
      <protection locked="0"/>
    </xf>
    <xf numFmtId="4" fontId="5" fillId="0" borderId="0" xfId="15" applyNumberFormat="1" applyFon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10" fontId="5" fillId="0" borderId="0" xfId="19" applyNumberFormat="1" applyFont="1" applyAlignment="1">
      <alignment/>
    </xf>
    <xf numFmtId="43" fontId="5" fillId="0" borderId="0" xfId="15" applyNumberFormat="1" applyFont="1" applyAlignment="1">
      <alignment/>
    </xf>
    <xf numFmtId="43" fontId="5" fillId="0" borderId="0" xfId="15" applyFont="1" applyAlignment="1">
      <alignment/>
    </xf>
    <xf numFmtId="44" fontId="10" fillId="0" borderId="0" xfId="0" applyNumberFormat="1" applyFont="1" applyAlignment="1">
      <alignment/>
    </xf>
    <xf numFmtId="44" fontId="11" fillId="0" borderId="0" xfId="17" applyFont="1" applyAlignment="1">
      <alignment/>
    </xf>
    <xf numFmtId="43" fontId="6" fillId="0" borderId="0" xfId="15" applyFont="1" applyAlignment="1" applyProtection="1">
      <alignment/>
      <protection/>
    </xf>
    <xf numFmtId="0" fontId="5" fillId="2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showGridLines="0" showRowColHeaders="0" showZeros="0" tabSelected="1" zoomScaleSheetLayoutView="100" workbookViewId="0" topLeftCell="A1">
      <selection activeCell="C8" sqref="C8:G8"/>
    </sheetView>
  </sheetViews>
  <sheetFormatPr defaultColWidth="9.33203125" defaultRowHeight="12.75"/>
  <cols>
    <col min="1" max="1" width="5" style="6" customWidth="1"/>
    <col min="2" max="2" width="34.33203125" style="6" customWidth="1"/>
    <col min="3" max="3" width="16" style="6" customWidth="1"/>
    <col min="4" max="4" width="10" style="6" customWidth="1"/>
    <col min="5" max="5" width="16.66015625" style="6" customWidth="1"/>
    <col min="6" max="6" width="17.33203125" style="6" customWidth="1"/>
    <col min="7" max="7" width="3.33203125" style="6" customWidth="1"/>
    <col min="8" max="8" width="12.83203125" style="6" hidden="1" customWidth="1"/>
    <col min="9" max="9" width="12.83203125" style="6" customWidth="1"/>
    <col min="10" max="16384" width="9.33203125" style="6" customWidth="1"/>
  </cols>
  <sheetData>
    <row r="2" spans="2:4" ht="18">
      <c r="B2" s="1" t="s">
        <v>18</v>
      </c>
      <c r="C2" s="2"/>
      <c r="D2" s="2"/>
    </row>
    <row r="3" spans="2:4" ht="18">
      <c r="B3" s="1" t="s">
        <v>19</v>
      </c>
      <c r="C3" s="2"/>
      <c r="D3" s="2"/>
    </row>
    <row r="4" spans="2:4" ht="18">
      <c r="B4" s="1"/>
      <c r="C4" s="2"/>
      <c r="D4" s="2"/>
    </row>
    <row r="5" spans="2:4" ht="15.75">
      <c r="B5" s="3" t="s">
        <v>20</v>
      </c>
      <c r="C5" s="2"/>
      <c r="D5" s="2"/>
    </row>
    <row r="6" spans="2:4" ht="15.75">
      <c r="B6" s="3" t="s">
        <v>21</v>
      </c>
      <c r="C6" s="2"/>
      <c r="D6" s="2"/>
    </row>
    <row r="7" ht="15.75">
      <c r="B7" s="3"/>
    </row>
    <row r="8" spans="2:7" ht="21.75" customHeight="1">
      <c r="B8" s="3" t="s">
        <v>16</v>
      </c>
      <c r="C8" s="23"/>
      <c r="D8" s="23"/>
      <c r="E8" s="23"/>
      <c r="F8" s="23"/>
      <c r="G8" s="23"/>
    </row>
    <row r="9" spans="2:7" ht="17.25">
      <c r="B9" s="3"/>
      <c r="C9" s="7"/>
      <c r="D9" s="7"/>
      <c r="E9" s="7"/>
      <c r="F9" s="7"/>
      <c r="G9" s="8"/>
    </row>
    <row r="10" spans="2:7" ht="30" customHeight="1">
      <c r="B10" s="3" t="s">
        <v>0</v>
      </c>
      <c r="D10" s="7"/>
      <c r="E10" s="7"/>
      <c r="F10" s="13">
        <v>0</v>
      </c>
      <c r="G10" s="9"/>
    </row>
    <row r="11" spans="2:6" ht="30" customHeight="1">
      <c r="B11" s="3" t="s">
        <v>1</v>
      </c>
      <c r="C11" s="5" t="s">
        <v>23</v>
      </c>
      <c r="D11" s="17">
        <v>0.062</v>
      </c>
      <c r="E11" s="14">
        <f>ROUND(IF((F10&lt;94200),F10*0.062,94200*0.062),2)</f>
        <v>0</v>
      </c>
      <c r="F11" s="7" t="s">
        <v>17</v>
      </c>
    </row>
    <row r="12" spans="2:6" ht="30" customHeight="1">
      <c r="B12" s="3" t="s">
        <v>2</v>
      </c>
      <c r="C12" s="6" t="s">
        <v>11</v>
      </c>
      <c r="D12" s="17">
        <v>0.0145</v>
      </c>
      <c r="E12" s="14">
        <f>ROUND((F10*0.0145),2)</f>
        <v>0</v>
      </c>
      <c r="F12" s="7"/>
    </row>
    <row r="13" spans="2:6" ht="30" customHeight="1">
      <c r="B13" s="3" t="s">
        <v>3</v>
      </c>
      <c r="C13" s="6" t="s">
        <v>12</v>
      </c>
      <c r="D13" s="17">
        <v>0.1278</v>
      </c>
      <c r="E13" s="14">
        <f>ROUND((F10*D13),2)</f>
        <v>0</v>
      </c>
      <c r="F13" s="7"/>
    </row>
    <row r="14" spans="2:6" ht="30" customHeight="1">
      <c r="B14" s="3" t="s">
        <v>4</v>
      </c>
      <c r="C14" s="5" t="s">
        <v>13</v>
      </c>
      <c r="D14" s="18">
        <v>372.69</v>
      </c>
      <c r="E14" s="14">
        <f>IF(F10&gt;0,ROUND((D14*12),2),0)</f>
        <v>0</v>
      </c>
      <c r="F14" s="7"/>
    </row>
    <row r="15" spans="2:6" ht="30" customHeight="1">
      <c r="B15" s="3" t="s">
        <v>5</v>
      </c>
      <c r="C15" s="5" t="s">
        <v>13</v>
      </c>
      <c r="D15" s="19">
        <v>27.59</v>
      </c>
      <c r="E15" s="14">
        <f>IF(F10&gt;0,ROUND((D15*12),2),0)</f>
        <v>0</v>
      </c>
      <c r="F15" s="7"/>
    </row>
    <row r="16" spans="2:10" ht="39.75" customHeight="1">
      <c r="B16" s="3" t="s">
        <v>6</v>
      </c>
      <c r="C16" s="5" t="s">
        <v>22</v>
      </c>
      <c r="D16" s="7"/>
      <c r="E16" s="14">
        <f>IF(F10&gt;0,ROUND((H16/1000)*0.11*12,2),0)</f>
        <v>0</v>
      </c>
      <c r="F16" s="7"/>
      <c r="H16" s="22">
        <f>IF(F10&lt;50000,ROUNDUP(50000,-3),ROUNDUP(F10,-3))</f>
        <v>50000</v>
      </c>
      <c r="I16" s="10"/>
      <c r="J16" s="10"/>
    </row>
    <row r="17" spans="2:6" ht="30" customHeight="1">
      <c r="B17" s="3" t="s">
        <v>10</v>
      </c>
      <c r="C17" s="5" t="s">
        <v>15</v>
      </c>
      <c r="D17" s="7"/>
      <c r="E17" s="14">
        <f>IF(F10&gt;0,ROUND((H16/1000)*0.02*12,2),0)</f>
        <v>0</v>
      </c>
      <c r="F17" s="7"/>
    </row>
    <row r="18" spans="2:6" ht="30" customHeight="1">
      <c r="B18" s="3" t="s">
        <v>7</v>
      </c>
      <c r="C18" s="5" t="s">
        <v>14</v>
      </c>
      <c r="D18" s="7"/>
      <c r="E18" s="15">
        <f>ROUND((ROUND(ROUND(F10/1200,2)*100,2))/100*0.17,2)*12</f>
        <v>0</v>
      </c>
      <c r="F18" s="7"/>
    </row>
    <row r="19" spans="2:7" ht="30" customHeight="1">
      <c r="B19" s="4" t="s">
        <v>8</v>
      </c>
      <c r="D19" s="7"/>
      <c r="E19" s="7"/>
      <c r="F19" s="20">
        <f>SUM(E11:E18)</f>
        <v>0</v>
      </c>
      <c r="G19" s="11"/>
    </row>
    <row r="20" spans="2:7" ht="30" customHeight="1">
      <c r="B20" s="3" t="s">
        <v>9</v>
      </c>
      <c r="C20" s="16"/>
      <c r="D20" s="7"/>
      <c r="E20" s="7"/>
      <c r="F20" s="21">
        <f>SUM(F10,F19)</f>
        <v>0</v>
      </c>
      <c r="G20" s="12"/>
    </row>
  </sheetData>
  <sheetProtection password="D909" sheet="1" objects="1" scenarios="1" selectLockedCells="1"/>
  <mergeCells count="1">
    <mergeCell ref="C8:G8"/>
  </mergeCells>
  <printOptions/>
  <pageMargins left="0.6" right="1.18" top="0.5" bottom="0.5" header="0.25" footer="0.25"/>
  <pageSetup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Missouri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Kay</dc:creator>
  <cp:keywords/>
  <dc:description/>
  <cp:lastModifiedBy>SMSU</cp:lastModifiedBy>
  <cp:lastPrinted>2005-11-03T21:21:47Z</cp:lastPrinted>
  <dcterms:created xsi:type="dcterms:W3CDTF">2004-12-06T14:06:06Z</dcterms:created>
  <dcterms:modified xsi:type="dcterms:W3CDTF">2006-02-15T16:39:07Z</dcterms:modified>
  <cp:category/>
  <cp:version/>
  <cp:contentType/>
  <cp:contentStatus/>
</cp:coreProperties>
</file>